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  <definedName name="_xlnm.Print_Area" localSheetId="0">'Лист1'!$A$1:$H$86</definedName>
  </definedNames>
  <calcPr fullCalcOnLoad="1"/>
</workbook>
</file>

<file path=xl/sharedStrings.xml><?xml version="1.0" encoding="utf-8"?>
<sst xmlns="http://schemas.openxmlformats.org/spreadsheetml/2006/main" count="130" uniqueCount="130">
  <si>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</si>
  <si>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</si>
  <si>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</si>
  <si>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</si>
  <si>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</si>
  <si>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</si>
  <si>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</si>
  <si>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</si>
  <si>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</si>
  <si>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</si>
  <si>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</si>
  <si>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</si>
  <si>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</si>
  <si>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</si>
  <si>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</si>
  <si>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</si>
  <si>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</si>
  <si>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</si>
  <si>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</si>
  <si>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</si>
  <si>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</si>
  <si>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</si>
  <si>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</si>
  <si>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</si>
  <si>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</si>
  <si>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</si>
  <si>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</si>
  <si>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</si>
  <si>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</si>
  <si>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</si>
  <si>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</si>
  <si>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</si>
  <si>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</si>
  <si>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</si>
  <si>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</si>
  <si>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</si>
  <si>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</si>
  <si>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</si>
  <si>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</si>
  <si>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</si>
  <si>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</si>
  <si>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</si>
  <si>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</si>
  <si>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</si>
  <si>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</si>
  <si>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</si>
  <si>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</si>
  <si>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</si>
  <si>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</si>
  <si>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</si>
  <si>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</si>
  <si>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</si>
  <si>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</si>
  <si>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</si>
  <si>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</si>
  <si>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</si>
  <si>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</si>
  <si>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</si>
  <si>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</si>
  <si>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</si>
  <si>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</si>
  <si>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</si>
  <si>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</si>
  <si>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</si>
  <si>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</si>
  <si>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</si>
  <si>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</si>
  <si>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</si>
  <si>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</si>
  <si>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</si>
  <si>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</si>
  <si>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</si>
  <si>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</si>
  <si>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</si>
  <si>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</si>
  <si>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</si>
  <si>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</si>
  <si>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</si>
  <si>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</si>
  <si>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</si>
  <si>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</si>
  <si>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</si>
  <si>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</si>
  <si>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</si>
  <si>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</si>
  <si>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</si>
  <si>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</si>
  <si>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</si>
  <si>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</si>
  <si>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</si>
  <si>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</si>
  <si>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</si>
  <si>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</si>
  <si>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</si>
  <si>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</si>
  <si>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</si>
  <si>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</si>
  <si>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</si>
  <si>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</si>
  <si>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</si>
  <si>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</si>
  <si>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</si>
  <si>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</si>
  <si>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</si>
  <si>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</si>
  <si>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</si>
  <si>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</si>
  <si>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</si>
  <si>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</si>
  <si>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</si>
  <si>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</si>
  <si>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</si>
  <si>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% исполнения за 2012 год</t>
  </si>
  <si>
    <t>НАЛОГИ НА ИМУЩЕСТВО</t>
  </si>
  <si>
    <t>Налог на игорный бизнес</t>
  </si>
  <si>
    <t>Отчет об исполнении бюджета муниципального образования "Гагаринский район" Смоленской области за 1 квартал 2013 года</t>
  </si>
  <si>
    <t>Уточненный план на 2013 год</t>
  </si>
  <si>
    <t>Исполнено за 1 квартал 2013 года</t>
  </si>
  <si>
    <t>% исполнения за 2013 год</t>
  </si>
  <si>
    <t>Исполнено за 1 кватал 2012 года</t>
  </si>
  <si>
    <t>отклонение (факт 2013-2012)</t>
  </si>
  <si>
    <t>Охрана окружающей среды</t>
  </si>
  <si>
    <t>0600</t>
  </si>
  <si>
    <t>0605</t>
  </si>
  <si>
    <t>Другие вопросы в области охраны окружающей среды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</si>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</sst>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34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32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34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3" fillId="32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SheetLayoutView="100" zoomScalePageLayoutView="0" workbookViewId="0" topLeftCell="A1">
      <pane xSplit="2" ySplit="2" topLeftCell="C8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44.875" style="25" customWidth="1"/>
    <col min="2" max="2" width="8.25390625" style="67" customWidth="1"/>
    <col min="3" max="3" width="13.75390625" style="25" customWidth="1"/>
    <col min="4" max="4" width="10.25390625" style="25" customWidth="1"/>
    <col min="5" max="6" width="10.625" style="25" customWidth="1"/>
    <col min="7" max="7" width="10.875" style="25" customWidth="1"/>
    <col min="8" max="8" width="9.125" style="17" customWidth="1"/>
    <col min="9" max="16384" width="9.125" style="25" customWidth="1"/>
  </cols>
  <sheetData>
    <row r="1" spans="1:8" ht="36" customHeight="1">
      <c r="A1" s="71" t="s">
        <v>115</v>
      </c>
      <c r="B1" s="71"/>
      <c r="C1" s="71"/>
      <c r="D1" s="71"/>
      <c r="E1" s="71"/>
      <c r="F1" s="71"/>
      <c r="G1" s="71"/>
      <c r="H1" s="71"/>
    </row>
    <row r="2" spans="1:8" ht="63.75">
      <c r="A2" s="26" t="s">
        <v>0</v>
      </c>
      <c r="B2" s="52" t="s">
        <v>1</v>
      </c>
      <c r="C2" s="23" t="s">
        <v>116</v>
      </c>
      <c r="D2" s="23" t="s">
        <v>117</v>
      </c>
      <c r="E2" s="23" t="s">
        <v>118</v>
      </c>
      <c r="F2" s="23" t="s">
        <v>119</v>
      </c>
      <c r="G2" s="23" t="s">
        <v>120</v>
      </c>
      <c r="H2" s="23" t="s">
        <v>112</v>
      </c>
    </row>
    <row r="3" spans="1:8" s="28" customFormat="1" ht="12.75">
      <c r="A3" s="27" t="s">
        <v>88</v>
      </c>
      <c r="B3" s="53">
        <v>10000</v>
      </c>
      <c r="C3" s="10">
        <f>C4+C21</f>
        <v>216613</v>
      </c>
      <c r="D3" s="10">
        <f>D4+D21</f>
        <v>43767.7</v>
      </c>
      <c r="E3" s="10">
        <f>D3/C3*100</f>
        <v>20.205481665458674</v>
      </c>
      <c r="F3" s="10">
        <f>F4+F21</f>
        <v>37179.600000000006</v>
      </c>
      <c r="G3" s="10">
        <f>D3-F3</f>
        <v>6588.099999999991</v>
      </c>
      <c r="H3" s="12">
        <v>19.5</v>
      </c>
    </row>
    <row r="4" spans="1:8" s="30" customFormat="1" ht="12.75">
      <c r="A4" s="29" t="s">
        <v>59</v>
      </c>
      <c r="B4" s="54"/>
      <c r="C4" s="11">
        <f>C5+C7+C13+C15+C18</f>
        <v>195550.4</v>
      </c>
      <c r="D4" s="11">
        <f>D5+D7+D11+D13+D15+D18</f>
        <v>39679.5</v>
      </c>
      <c r="E4" s="11">
        <f>D4/C4*100</f>
        <v>20.291188358602184</v>
      </c>
      <c r="F4" s="11">
        <f>F5+F7+F13+F15+F18</f>
        <v>34382.8</v>
      </c>
      <c r="G4" s="11">
        <f aca="true" t="shared" si="0" ref="G4:G42">D4-F4</f>
        <v>5296.699999999997</v>
      </c>
      <c r="H4" s="13">
        <v>22.7</v>
      </c>
    </row>
    <row r="5" spans="1:8" s="32" customFormat="1" ht="13.5">
      <c r="A5" s="31" t="s">
        <v>60</v>
      </c>
      <c r="B5" s="55">
        <v>10100</v>
      </c>
      <c r="C5" s="8">
        <f>C6</f>
        <v>154417.3</v>
      </c>
      <c r="D5" s="8">
        <f>D6</f>
        <v>30190.9</v>
      </c>
      <c r="E5" s="8">
        <f>D5/C5*100</f>
        <v>19.551501030001177</v>
      </c>
      <c r="F5" s="8">
        <f>F6</f>
        <v>26560.2</v>
      </c>
      <c r="G5" s="8">
        <f t="shared" si="0"/>
        <v>3630.7000000000007</v>
      </c>
      <c r="H5" s="14">
        <v>23.1</v>
      </c>
    </row>
    <row r="6" spans="1:8" ht="12.75">
      <c r="A6" s="33" t="s">
        <v>61</v>
      </c>
      <c r="B6" s="56">
        <v>10102</v>
      </c>
      <c r="C6" s="1">
        <v>154417.3</v>
      </c>
      <c r="D6" s="1">
        <v>30190.9</v>
      </c>
      <c r="E6" s="1">
        <f>D6/C6*100</f>
        <v>19.551501030001177</v>
      </c>
      <c r="F6" s="1">
        <v>26560.2</v>
      </c>
      <c r="G6" s="1">
        <f t="shared" si="0"/>
        <v>3630.7000000000007</v>
      </c>
      <c r="H6" s="6">
        <v>23.1</v>
      </c>
    </row>
    <row r="7" spans="1:8" s="32" customFormat="1" ht="13.5">
      <c r="A7" s="31" t="s">
        <v>62</v>
      </c>
      <c r="B7" s="55">
        <v>10500</v>
      </c>
      <c r="C7" s="8">
        <f>C8+C9</f>
        <v>34553.6</v>
      </c>
      <c r="D7" s="8">
        <f>D8+D9+D10</f>
        <v>8622.4</v>
      </c>
      <c r="E7" s="8">
        <f aca="true" t="shared" si="1" ref="E7:E42">D7/C7*100</f>
        <v>24.953695128727542</v>
      </c>
      <c r="F7" s="8">
        <f>F8+F9</f>
        <v>7196.6</v>
      </c>
      <c r="G7" s="8">
        <f t="shared" si="0"/>
        <v>1425.7999999999993</v>
      </c>
      <c r="H7" s="14">
        <v>22</v>
      </c>
    </row>
    <row r="8" spans="1:8" ht="12.75">
      <c r="A8" s="33" t="s">
        <v>63</v>
      </c>
      <c r="B8" s="56">
        <v>10502</v>
      </c>
      <c r="C8" s="1">
        <v>34553.6</v>
      </c>
      <c r="D8" s="1">
        <v>7461.5</v>
      </c>
      <c r="E8" s="1">
        <f t="shared" si="1"/>
        <v>21.59398731246527</v>
      </c>
      <c r="F8" s="1">
        <v>7189.5</v>
      </c>
      <c r="G8" s="1">
        <f t="shared" si="0"/>
        <v>272</v>
      </c>
      <c r="H8" s="6">
        <v>21.9</v>
      </c>
    </row>
    <row r="9" spans="1:8" ht="12.75">
      <c r="A9" s="33" t="s">
        <v>64</v>
      </c>
      <c r="B9" s="56">
        <v>10503</v>
      </c>
      <c r="C9" s="1"/>
      <c r="D9" s="1">
        <v>5.2</v>
      </c>
      <c r="E9" s="1"/>
      <c r="F9" s="1">
        <v>7.1</v>
      </c>
      <c r="G9" s="1">
        <f t="shared" si="0"/>
        <v>-1.8999999999999995</v>
      </c>
      <c r="H9" s="6"/>
    </row>
    <row r="10" spans="1:8" ht="12.75">
      <c r="A10" s="33" t="s">
        <v>125</v>
      </c>
      <c r="B10" s="56">
        <v>10504</v>
      </c>
      <c r="C10" s="1"/>
      <c r="D10" s="1">
        <v>1155.7</v>
      </c>
      <c r="E10" s="1"/>
      <c r="F10" s="1"/>
      <c r="G10" s="1"/>
      <c r="H10" s="6"/>
    </row>
    <row r="11" spans="1:8" ht="13.5">
      <c r="A11" s="31" t="s">
        <v>113</v>
      </c>
      <c r="B11" s="55">
        <v>10600</v>
      </c>
      <c r="C11" s="1"/>
      <c r="D11" s="1">
        <f>D12</f>
        <v>21</v>
      </c>
      <c r="E11" s="1"/>
      <c r="F11" s="1"/>
      <c r="G11" s="1">
        <f>G12</f>
        <v>21</v>
      </c>
      <c r="H11" s="6"/>
    </row>
    <row r="12" spans="1:8" ht="12.75">
      <c r="A12" s="33" t="s">
        <v>114</v>
      </c>
      <c r="B12" s="56">
        <v>10605</v>
      </c>
      <c r="C12" s="1"/>
      <c r="D12" s="1">
        <v>21</v>
      </c>
      <c r="E12" s="1"/>
      <c r="F12" s="1"/>
      <c r="G12" s="1">
        <v>21</v>
      </c>
      <c r="H12" s="6"/>
    </row>
    <row r="13" spans="1:8" s="32" customFormat="1" ht="40.5">
      <c r="A13" s="31" t="s">
        <v>65</v>
      </c>
      <c r="B13" s="55">
        <v>10700</v>
      </c>
      <c r="C13" s="8">
        <f>C14</f>
        <v>4566.5</v>
      </c>
      <c r="D13" s="8">
        <f>D14</f>
        <v>741.5</v>
      </c>
      <c r="E13" s="8">
        <f t="shared" si="1"/>
        <v>16.237818898499945</v>
      </c>
      <c r="F13" s="8">
        <f>F14</f>
        <v>181.3</v>
      </c>
      <c r="G13" s="8">
        <f t="shared" si="0"/>
        <v>560.2</v>
      </c>
      <c r="H13" s="19">
        <v>8.8</v>
      </c>
    </row>
    <row r="14" spans="1:8" ht="25.5">
      <c r="A14" s="33" t="s">
        <v>66</v>
      </c>
      <c r="B14" s="56">
        <v>10701</v>
      </c>
      <c r="C14" s="1">
        <v>4566.5</v>
      </c>
      <c r="D14" s="1">
        <v>741.5</v>
      </c>
      <c r="E14" s="1">
        <f t="shared" si="1"/>
        <v>16.237818898499945</v>
      </c>
      <c r="F14" s="1">
        <v>181.3</v>
      </c>
      <c r="G14" s="1">
        <f t="shared" si="0"/>
        <v>560.2</v>
      </c>
      <c r="H14" s="20">
        <v>8.8</v>
      </c>
    </row>
    <row r="15" spans="1:8" s="32" customFormat="1" ht="13.5">
      <c r="A15" s="31" t="s">
        <v>67</v>
      </c>
      <c r="B15" s="55">
        <v>10800</v>
      </c>
      <c r="C15" s="8">
        <f>C16+C17</f>
        <v>1932</v>
      </c>
      <c r="D15" s="8">
        <f>D16+D17</f>
        <v>103.7</v>
      </c>
      <c r="E15" s="8">
        <f t="shared" si="1"/>
        <v>5.367494824016563</v>
      </c>
      <c r="F15" s="8">
        <f>F16+F17</f>
        <v>443.7</v>
      </c>
      <c r="G15" s="8">
        <f t="shared" si="0"/>
        <v>-340</v>
      </c>
      <c r="H15" s="14">
        <v>24.9</v>
      </c>
    </row>
    <row r="16" spans="1:8" ht="25.5">
      <c r="A16" s="33" t="s">
        <v>68</v>
      </c>
      <c r="B16" s="56">
        <v>10803</v>
      </c>
      <c r="C16" s="1">
        <v>1900</v>
      </c>
      <c r="D16" s="1">
        <v>103.7</v>
      </c>
      <c r="E16" s="1">
        <f t="shared" si="1"/>
        <v>5.457894736842105</v>
      </c>
      <c r="F16" s="1">
        <v>443.7</v>
      </c>
      <c r="G16" s="1">
        <f t="shared" si="0"/>
        <v>-340</v>
      </c>
      <c r="H16" s="20">
        <v>25.4</v>
      </c>
    </row>
    <row r="17" spans="1:8" ht="25.5">
      <c r="A17" s="33" t="s">
        <v>90</v>
      </c>
      <c r="B17" s="56">
        <v>10807</v>
      </c>
      <c r="C17" s="1">
        <v>32</v>
      </c>
      <c r="D17" s="1"/>
      <c r="E17" s="1">
        <f t="shared" si="1"/>
        <v>0</v>
      </c>
      <c r="F17" s="1"/>
      <c r="G17" s="1">
        <f t="shared" si="0"/>
        <v>0</v>
      </c>
      <c r="H17" s="6"/>
    </row>
    <row r="18" spans="1:8" s="32" customFormat="1" ht="27">
      <c r="A18" s="31" t="s">
        <v>69</v>
      </c>
      <c r="B18" s="55">
        <v>10900</v>
      </c>
      <c r="C18" s="8">
        <f>C19+C20</f>
        <v>81</v>
      </c>
      <c r="D18" s="8">
        <f>D19+D20</f>
        <v>0</v>
      </c>
      <c r="E18" s="7"/>
      <c r="F18" s="8">
        <f>F19+F20</f>
        <v>1</v>
      </c>
      <c r="G18" s="8">
        <f t="shared" si="0"/>
        <v>-1</v>
      </c>
      <c r="H18" s="19"/>
    </row>
    <row r="19" spans="1:8" ht="12.75">
      <c r="A19" s="33" t="s">
        <v>70</v>
      </c>
      <c r="B19" s="56">
        <v>10906</v>
      </c>
      <c r="C19" s="1">
        <v>81</v>
      </c>
      <c r="D19" s="1"/>
      <c r="E19" s="7"/>
      <c r="F19" s="1"/>
      <c r="G19" s="1">
        <f t="shared" si="0"/>
        <v>0</v>
      </c>
      <c r="H19" s="6"/>
    </row>
    <row r="20" spans="1:8" ht="25.5">
      <c r="A20" s="33" t="s">
        <v>71</v>
      </c>
      <c r="B20" s="56">
        <v>10907</v>
      </c>
      <c r="C20" s="1">
        <v>0</v>
      </c>
      <c r="D20" s="1"/>
      <c r="E20" s="7"/>
      <c r="F20" s="1">
        <v>1</v>
      </c>
      <c r="G20" s="1">
        <f t="shared" si="0"/>
        <v>-1</v>
      </c>
      <c r="H20" s="6"/>
    </row>
    <row r="21" spans="1:8" ht="12.75">
      <c r="A21" s="34" t="s">
        <v>72</v>
      </c>
      <c r="B21" s="57"/>
      <c r="C21" s="3">
        <f>C22+C27+C29+C32+C33</f>
        <v>21062.600000000002</v>
      </c>
      <c r="D21" s="3">
        <f>D22+D27+D29+D32+D33</f>
        <v>4088.2000000000003</v>
      </c>
      <c r="E21" s="3">
        <f t="shared" si="1"/>
        <v>19.409759478886745</v>
      </c>
      <c r="F21" s="3">
        <f>SUM(F23,F26,F27,F29,F32,F33,)</f>
        <v>2796.8</v>
      </c>
      <c r="G21" s="3">
        <f t="shared" si="0"/>
        <v>1291.4</v>
      </c>
      <c r="H21" s="24">
        <v>7.2</v>
      </c>
    </row>
    <row r="22" spans="1:8" s="32" customFormat="1" ht="40.5">
      <c r="A22" s="31" t="s">
        <v>73</v>
      </c>
      <c r="B22" s="55">
        <v>11100</v>
      </c>
      <c r="C22" s="8">
        <f>C23+C26</f>
        <v>8465</v>
      </c>
      <c r="D22" s="8">
        <f>D23+D26</f>
        <v>1511.4</v>
      </c>
      <c r="E22" s="8">
        <f t="shared" si="1"/>
        <v>17.854695806261077</v>
      </c>
      <c r="F22" s="8">
        <f>F23+F26</f>
        <v>1347.8</v>
      </c>
      <c r="G22" s="8">
        <f t="shared" si="0"/>
        <v>163.60000000000014</v>
      </c>
      <c r="H22" s="19">
        <v>17.5</v>
      </c>
    </row>
    <row r="23" spans="1:8" ht="25.5">
      <c r="A23" s="33" t="s">
        <v>74</v>
      </c>
      <c r="B23" s="56">
        <v>11105</v>
      </c>
      <c r="C23" s="1">
        <f>C24+C25</f>
        <v>7765</v>
      </c>
      <c r="D23" s="1">
        <f>D24+D25</f>
        <v>1511.4</v>
      </c>
      <c r="E23" s="9">
        <f t="shared" si="1"/>
        <v>19.464262717321315</v>
      </c>
      <c r="F23" s="1">
        <f>F24+F25</f>
        <v>1085.3</v>
      </c>
      <c r="G23" s="1">
        <f t="shared" si="0"/>
        <v>426.10000000000014</v>
      </c>
      <c r="H23" s="20">
        <v>14.3</v>
      </c>
    </row>
    <row r="24" spans="1:8" s="36" customFormat="1" ht="25.5">
      <c r="A24" s="35" t="s">
        <v>75</v>
      </c>
      <c r="B24" s="58">
        <v>11105</v>
      </c>
      <c r="C24" s="9">
        <v>5315</v>
      </c>
      <c r="D24" s="9">
        <v>1101.9</v>
      </c>
      <c r="E24" s="9">
        <f t="shared" si="1"/>
        <v>20.73189087488241</v>
      </c>
      <c r="F24" s="9">
        <v>744</v>
      </c>
      <c r="G24" s="9">
        <f t="shared" si="0"/>
        <v>357.9000000000001</v>
      </c>
      <c r="H24" s="21">
        <v>12.6</v>
      </c>
    </row>
    <row r="25" spans="1:8" s="36" customFormat="1" ht="12.75">
      <c r="A25" s="35" t="s">
        <v>76</v>
      </c>
      <c r="B25" s="58">
        <v>11105</v>
      </c>
      <c r="C25" s="9">
        <v>2450</v>
      </c>
      <c r="D25" s="9">
        <v>409.5</v>
      </c>
      <c r="E25" s="9">
        <f t="shared" si="1"/>
        <v>16.714285714285715</v>
      </c>
      <c r="F25" s="9">
        <v>341.3</v>
      </c>
      <c r="G25" s="9">
        <f t="shared" si="0"/>
        <v>68.19999999999999</v>
      </c>
      <c r="H25" s="15">
        <v>20.1</v>
      </c>
    </row>
    <row r="26" spans="1:8" ht="12.75">
      <c r="A26" s="33" t="s">
        <v>77</v>
      </c>
      <c r="B26" s="56"/>
      <c r="C26" s="1">
        <v>700</v>
      </c>
      <c r="D26" s="1"/>
      <c r="E26" s="9">
        <f t="shared" si="1"/>
        <v>0</v>
      </c>
      <c r="F26" s="1">
        <v>262.5</v>
      </c>
      <c r="G26" s="1">
        <f t="shared" si="0"/>
        <v>-262.5</v>
      </c>
      <c r="H26" s="6">
        <v>209.5</v>
      </c>
    </row>
    <row r="27" spans="1:8" s="32" customFormat="1" ht="27">
      <c r="A27" s="31" t="s">
        <v>78</v>
      </c>
      <c r="B27" s="55">
        <v>11200</v>
      </c>
      <c r="C27" s="8">
        <f>C28</f>
        <v>3617.7</v>
      </c>
      <c r="D27" s="8">
        <f>D28</f>
        <v>583.5</v>
      </c>
      <c r="E27" s="8">
        <f t="shared" si="1"/>
        <v>16.129032258064516</v>
      </c>
      <c r="F27" s="8">
        <f>F28</f>
        <v>495.7</v>
      </c>
      <c r="G27" s="8">
        <f t="shared" si="0"/>
        <v>87.80000000000001</v>
      </c>
      <c r="H27" s="19">
        <v>15.3</v>
      </c>
    </row>
    <row r="28" spans="1:8" ht="25.5">
      <c r="A28" s="33" t="s">
        <v>79</v>
      </c>
      <c r="B28" s="56">
        <v>11201</v>
      </c>
      <c r="C28" s="1">
        <v>3617.7</v>
      </c>
      <c r="D28" s="1">
        <v>583.5</v>
      </c>
      <c r="E28" s="1">
        <f t="shared" si="1"/>
        <v>16.129032258064516</v>
      </c>
      <c r="F28" s="1">
        <v>495.7</v>
      </c>
      <c r="G28" s="1">
        <f t="shared" si="0"/>
        <v>87.80000000000001</v>
      </c>
      <c r="H28" s="20">
        <v>15.3</v>
      </c>
    </row>
    <row r="29" spans="1:8" s="32" customFormat="1" ht="27">
      <c r="A29" s="31" t="s">
        <v>80</v>
      </c>
      <c r="B29" s="55">
        <v>11400</v>
      </c>
      <c r="C29" s="8">
        <f>C30+C31</f>
        <v>4043.6</v>
      </c>
      <c r="D29" s="8">
        <f>D30+D31</f>
        <v>1101.9</v>
      </c>
      <c r="E29" s="8">
        <f t="shared" si="1"/>
        <v>27.250469878326243</v>
      </c>
      <c r="F29" s="8">
        <f>F30+F31</f>
        <v>391.9</v>
      </c>
      <c r="G29" s="8">
        <f t="shared" si="0"/>
        <v>710.0000000000001</v>
      </c>
      <c r="H29" s="19">
        <v>1.7</v>
      </c>
    </row>
    <row r="30" spans="1:8" ht="25.5">
      <c r="A30" s="33" t="s">
        <v>81</v>
      </c>
      <c r="B30" s="56">
        <v>11402</v>
      </c>
      <c r="C30" s="1">
        <v>1043.6</v>
      </c>
      <c r="D30" s="1">
        <v>217.8</v>
      </c>
      <c r="E30" s="1">
        <f t="shared" si="1"/>
        <v>20.87006515906478</v>
      </c>
      <c r="F30" s="1">
        <v>270.5</v>
      </c>
      <c r="G30" s="1">
        <f t="shared" si="0"/>
        <v>-52.69999999999999</v>
      </c>
      <c r="H30" s="20">
        <v>4.7</v>
      </c>
    </row>
    <row r="31" spans="1:8" ht="25.5">
      <c r="A31" s="33" t="s">
        <v>82</v>
      </c>
      <c r="B31" s="56">
        <v>11406</v>
      </c>
      <c r="C31" s="1">
        <v>3000</v>
      </c>
      <c r="D31" s="1">
        <v>884.1</v>
      </c>
      <c r="E31" s="1">
        <f t="shared" si="1"/>
        <v>29.470000000000002</v>
      </c>
      <c r="F31" s="1">
        <v>121.4</v>
      </c>
      <c r="G31" s="1">
        <f t="shared" si="0"/>
        <v>762.7</v>
      </c>
      <c r="H31" s="20">
        <v>0.7</v>
      </c>
    </row>
    <row r="32" spans="1:8" s="32" customFormat="1" ht="27">
      <c r="A32" s="31" t="s">
        <v>83</v>
      </c>
      <c r="B32" s="55">
        <v>11600</v>
      </c>
      <c r="C32" s="8">
        <v>4936.3</v>
      </c>
      <c r="D32" s="8">
        <v>831.3</v>
      </c>
      <c r="E32" s="8">
        <f t="shared" si="1"/>
        <v>16.840548589024166</v>
      </c>
      <c r="F32" s="8">
        <v>526.4</v>
      </c>
      <c r="G32" s="8">
        <f t="shared" si="0"/>
        <v>304.9</v>
      </c>
      <c r="H32" s="19">
        <v>10.7</v>
      </c>
    </row>
    <row r="33" spans="1:8" s="32" customFormat="1" ht="27">
      <c r="A33" s="31" t="s">
        <v>84</v>
      </c>
      <c r="B33" s="55">
        <v>11700</v>
      </c>
      <c r="C33" s="8"/>
      <c r="D33" s="8">
        <v>60.1</v>
      </c>
      <c r="E33" s="7"/>
      <c r="F33" s="8">
        <v>35</v>
      </c>
      <c r="G33" s="8">
        <f t="shared" si="0"/>
        <v>25.1</v>
      </c>
      <c r="H33" s="19"/>
    </row>
    <row r="34" spans="1:8" s="28" customFormat="1" ht="12.75">
      <c r="A34" s="27" t="s">
        <v>86</v>
      </c>
      <c r="B34" s="53">
        <v>20000</v>
      </c>
      <c r="C34" s="10">
        <f>C35+C41+C40</f>
        <v>276482.19999999995</v>
      </c>
      <c r="D34" s="10">
        <f>D35+D41+D40</f>
        <v>68071.30000000002</v>
      </c>
      <c r="E34" s="10">
        <f t="shared" si="1"/>
        <v>24.620499981553976</v>
      </c>
      <c r="F34" s="10">
        <f>F35+F41</f>
        <v>46137</v>
      </c>
      <c r="G34" s="10">
        <f t="shared" si="0"/>
        <v>21934.300000000017</v>
      </c>
      <c r="H34" s="22">
        <v>18.1</v>
      </c>
    </row>
    <row r="35" spans="1:8" ht="25.5">
      <c r="A35" s="33" t="s">
        <v>89</v>
      </c>
      <c r="B35" s="56">
        <v>20200</v>
      </c>
      <c r="C35" s="1">
        <f>C36+C37+C38+C39</f>
        <v>276482.19999999995</v>
      </c>
      <c r="D35" s="1">
        <f>D36+D37+D38+D39</f>
        <v>69260.40000000001</v>
      </c>
      <c r="E35" s="1">
        <f t="shared" si="1"/>
        <v>25.050581918112634</v>
      </c>
      <c r="F35" s="1">
        <f>F36+F37+F38+F39</f>
        <v>72391.8</v>
      </c>
      <c r="G35" s="1">
        <f t="shared" si="0"/>
        <v>-3131.399999999994</v>
      </c>
      <c r="H35" s="20">
        <v>28.4</v>
      </c>
    </row>
    <row r="36" spans="1:8" ht="12.75">
      <c r="A36" s="33" t="s">
        <v>126</v>
      </c>
      <c r="B36" s="56">
        <v>20201</v>
      </c>
      <c r="C36" s="1">
        <v>42277</v>
      </c>
      <c r="D36" s="1">
        <v>10569.3</v>
      </c>
      <c r="E36" s="1">
        <f>D36/C36*100</f>
        <v>25.00011826761596</v>
      </c>
      <c r="F36" s="1">
        <v>22895.9</v>
      </c>
      <c r="G36" s="1">
        <f>D36-F36</f>
        <v>-12326.600000000002</v>
      </c>
      <c r="H36" s="20">
        <v>39.8</v>
      </c>
    </row>
    <row r="37" spans="1:8" ht="12.75">
      <c r="A37" s="33" t="s">
        <v>127</v>
      </c>
      <c r="B37" s="56">
        <v>20202</v>
      </c>
      <c r="C37" s="1">
        <v>38056.8</v>
      </c>
      <c r="D37" s="1">
        <v>9048.9</v>
      </c>
      <c r="E37" s="1">
        <f>D37/C37*100</f>
        <v>23.777353850034682</v>
      </c>
      <c r="F37" s="1">
        <v>9168.9</v>
      </c>
      <c r="G37" s="1">
        <f>D37-F37</f>
        <v>-120</v>
      </c>
      <c r="H37" s="20">
        <v>21.9</v>
      </c>
    </row>
    <row r="38" spans="1:8" ht="12.75">
      <c r="A38" s="33" t="s">
        <v>128</v>
      </c>
      <c r="B38" s="56">
        <v>20203</v>
      </c>
      <c r="C38" s="1">
        <v>195489.8</v>
      </c>
      <c r="D38" s="1">
        <v>49615.9</v>
      </c>
      <c r="E38" s="1">
        <f>D38/C38*100</f>
        <v>25.38030117172354</v>
      </c>
      <c r="F38" s="1">
        <v>40312.5</v>
      </c>
      <c r="G38" s="1">
        <f>D38-F38</f>
        <v>9303.400000000001</v>
      </c>
      <c r="H38" s="20">
        <v>26.3</v>
      </c>
    </row>
    <row r="39" spans="1:8" ht="12.75">
      <c r="A39" s="33" t="s">
        <v>129</v>
      </c>
      <c r="B39" s="56">
        <v>20204</v>
      </c>
      <c r="C39" s="1">
        <v>658.6</v>
      </c>
      <c r="D39" s="1">
        <v>26.3</v>
      </c>
      <c r="E39" s="1">
        <f>D39/C39*100</f>
        <v>3.9933191618584876</v>
      </c>
      <c r="F39" s="1">
        <v>14.5</v>
      </c>
      <c r="G39" s="1">
        <f>D39-F39</f>
        <v>11.8</v>
      </c>
      <c r="H39" s="20">
        <v>0.9</v>
      </c>
    </row>
    <row r="40" spans="1:8" ht="12.75">
      <c r="A40" s="33" t="s">
        <v>111</v>
      </c>
      <c r="B40" s="56">
        <v>20700</v>
      </c>
      <c r="C40" s="1"/>
      <c r="D40" s="1">
        <v>4.1</v>
      </c>
      <c r="E40" s="1"/>
      <c r="F40" s="1"/>
      <c r="G40" s="1">
        <v>4.1</v>
      </c>
      <c r="H40" s="20"/>
    </row>
    <row r="41" spans="1:8" ht="12.75">
      <c r="A41" s="33" t="s">
        <v>85</v>
      </c>
      <c r="B41" s="56">
        <v>21900</v>
      </c>
      <c r="C41" s="1"/>
      <c r="D41" s="1">
        <v>-1193.2</v>
      </c>
      <c r="E41" s="7"/>
      <c r="F41" s="1">
        <v>-26254.8</v>
      </c>
      <c r="G41" s="1">
        <f t="shared" si="0"/>
        <v>25061.6</v>
      </c>
      <c r="H41" s="20"/>
    </row>
    <row r="42" spans="1:8" s="38" customFormat="1" ht="12.75">
      <c r="A42" s="37" t="s">
        <v>87</v>
      </c>
      <c r="B42" s="59">
        <v>85000</v>
      </c>
      <c r="C42" s="4">
        <f>C3+C34</f>
        <v>493095.19999999995</v>
      </c>
      <c r="D42" s="4">
        <f>D3+D34</f>
        <v>111839.00000000001</v>
      </c>
      <c r="E42" s="4">
        <f t="shared" si="1"/>
        <v>22.681015755172638</v>
      </c>
      <c r="F42" s="4">
        <f>F3+F34</f>
        <v>83316.6</v>
      </c>
      <c r="G42" s="4">
        <f t="shared" si="0"/>
        <v>28522.40000000001</v>
      </c>
      <c r="H42" s="16">
        <v>18.7</v>
      </c>
    </row>
    <row r="43" spans="1:8" ht="12.75">
      <c r="A43" s="39" t="s">
        <v>2</v>
      </c>
      <c r="B43" s="60"/>
      <c r="C43" s="40"/>
      <c r="D43" s="40"/>
      <c r="E43" s="40"/>
      <c r="F43" s="1"/>
      <c r="G43" s="1"/>
      <c r="H43" s="6"/>
    </row>
    <row r="44" spans="1:8" ht="12.75">
      <c r="A44" s="41" t="s">
        <v>3</v>
      </c>
      <c r="B44" s="61" t="s">
        <v>4</v>
      </c>
      <c r="C44" s="42">
        <f>C45+C46+C47+C48+C49</f>
        <v>46909.3</v>
      </c>
      <c r="D44" s="42">
        <f>D45+D46+D47+D48+D49</f>
        <v>9339.4</v>
      </c>
      <c r="E44" s="42">
        <f aca="true" t="shared" si="2" ref="E44:E83">D44/C44*100</f>
        <v>19.90948489958281</v>
      </c>
      <c r="F44" s="42">
        <f>F45+F46+F47+F48+F49</f>
        <v>8413.2</v>
      </c>
      <c r="G44" s="42">
        <f>D44-F44</f>
        <v>926.1999999999989</v>
      </c>
      <c r="H44" s="18">
        <v>17.7</v>
      </c>
    </row>
    <row r="45" spans="1:8" ht="51">
      <c r="A45" s="44" t="s">
        <v>5</v>
      </c>
      <c r="B45" s="62" t="s">
        <v>6</v>
      </c>
      <c r="C45" s="2">
        <v>3635.8</v>
      </c>
      <c r="D45" s="2">
        <v>762.9</v>
      </c>
      <c r="E45" s="2">
        <f t="shared" si="2"/>
        <v>20.98300236536663</v>
      </c>
      <c r="F45" s="5">
        <v>770.3</v>
      </c>
      <c r="G45" s="2">
        <f aca="true" t="shared" si="3" ref="G45:G83">D45-F45</f>
        <v>-7.399999999999977</v>
      </c>
      <c r="H45" s="6">
        <v>20.2</v>
      </c>
    </row>
    <row r="46" spans="1:8" ht="51">
      <c r="A46" s="44" t="s">
        <v>7</v>
      </c>
      <c r="B46" s="62" t="s">
        <v>8</v>
      </c>
      <c r="C46" s="2">
        <v>23558.4</v>
      </c>
      <c r="D46" s="2">
        <v>5359.4</v>
      </c>
      <c r="E46" s="2">
        <f t="shared" si="2"/>
        <v>22.749422711219776</v>
      </c>
      <c r="F46" s="5">
        <v>4407.2</v>
      </c>
      <c r="G46" s="2">
        <f t="shared" si="3"/>
        <v>952.1999999999998</v>
      </c>
      <c r="H46" s="6">
        <v>20.2</v>
      </c>
    </row>
    <row r="47" spans="1:8" ht="38.25">
      <c r="A47" s="44" t="s">
        <v>9</v>
      </c>
      <c r="B47" s="62" t="s">
        <v>10</v>
      </c>
      <c r="C47" s="2">
        <v>7912.9</v>
      </c>
      <c r="D47" s="2">
        <v>1374.2</v>
      </c>
      <c r="E47" s="2">
        <f t="shared" si="2"/>
        <v>17.36657862477726</v>
      </c>
      <c r="F47" s="5">
        <v>1428.2</v>
      </c>
      <c r="G47" s="2">
        <f t="shared" si="3"/>
        <v>-54</v>
      </c>
      <c r="H47" s="6">
        <v>18.9</v>
      </c>
    </row>
    <row r="48" spans="1:8" ht="12.75">
      <c r="A48" s="44" t="s">
        <v>11</v>
      </c>
      <c r="B48" s="63" t="s">
        <v>55</v>
      </c>
      <c r="C48" s="2">
        <v>1500</v>
      </c>
      <c r="D48" s="2">
        <v>0</v>
      </c>
      <c r="E48" s="2">
        <f t="shared" si="2"/>
        <v>0</v>
      </c>
      <c r="F48" s="5">
        <v>0</v>
      </c>
      <c r="G48" s="2">
        <f t="shared" si="3"/>
        <v>0</v>
      </c>
      <c r="H48" s="6">
        <v>0</v>
      </c>
    </row>
    <row r="49" spans="1:8" ht="12.75">
      <c r="A49" s="44" t="s">
        <v>12</v>
      </c>
      <c r="B49" s="63" t="s">
        <v>91</v>
      </c>
      <c r="C49" s="2">
        <v>10302.2</v>
      </c>
      <c r="D49" s="2">
        <v>1842.9</v>
      </c>
      <c r="E49" s="2">
        <f t="shared" si="2"/>
        <v>17.8884121838054</v>
      </c>
      <c r="F49" s="5">
        <v>1807.5</v>
      </c>
      <c r="G49" s="2">
        <f t="shared" si="3"/>
        <v>35.40000000000009</v>
      </c>
      <c r="H49" s="6">
        <v>18</v>
      </c>
    </row>
    <row r="50" spans="1:8" ht="25.5">
      <c r="A50" s="41" t="s">
        <v>13</v>
      </c>
      <c r="B50" s="61" t="s">
        <v>14</v>
      </c>
      <c r="C50" s="42">
        <f>C51</f>
        <v>379.8</v>
      </c>
      <c r="D50" s="42">
        <f>D51</f>
        <v>0</v>
      </c>
      <c r="E50" s="42">
        <f t="shared" si="2"/>
        <v>0</v>
      </c>
      <c r="F50" s="43">
        <f>F51</f>
        <v>0</v>
      </c>
      <c r="G50" s="42">
        <f t="shared" si="3"/>
        <v>0</v>
      </c>
      <c r="H50" s="18">
        <v>0</v>
      </c>
    </row>
    <row r="51" spans="1:8" ht="38.25">
      <c r="A51" s="44" t="s">
        <v>92</v>
      </c>
      <c r="B51" s="63" t="s">
        <v>15</v>
      </c>
      <c r="C51" s="2">
        <v>379.8</v>
      </c>
      <c r="D51" s="2">
        <v>0</v>
      </c>
      <c r="E51" s="2">
        <f t="shared" si="2"/>
        <v>0</v>
      </c>
      <c r="F51" s="5">
        <v>0</v>
      </c>
      <c r="G51" s="2">
        <f t="shared" si="3"/>
        <v>0</v>
      </c>
      <c r="H51" s="6">
        <v>0</v>
      </c>
    </row>
    <row r="52" spans="1:8" ht="12.75">
      <c r="A52" s="41" t="s">
        <v>16</v>
      </c>
      <c r="B52" s="61" t="s">
        <v>17</v>
      </c>
      <c r="C52" s="42">
        <f>C53+C54+C56+C55</f>
        <v>11199.5</v>
      </c>
      <c r="D52" s="42">
        <f>D53+D54+D56+D55</f>
        <v>2672.2000000000003</v>
      </c>
      <c r="E52" s="42">
        <f t="shared" si="2"/>
        <v>23.859993749720974</v>
      </c>
      <c r="F52" s="43">
        <f>F53+F54+F56+F55</f>
        <v>2921.9000000000005</v>
      </c>
      <c r="G52" s="42">
        <f>D52-F52</f>
        <v>-249.70000000000027</v>
      </c>
      <c r="H52" s="18">
        <v>20.8</v>
      </c>
    </row>
    <row r="53" spans="1:8" ht="12.75">
      <c r="A53" s="44" t="s">
        <v>18</v>
      </c>
      <c r="B53" s="62" t="s">
        <v>19</v>
      </c>
      <c r="C53" s="2">
        <v>4106</v>
      </c>
      <c r="D53" s="2">
        <v>788.7</v>
      </c>
      <c r="E53" s="2">
        <f t="shared" si="2"/>
        <v>19.20847540185095</v>
      </c>
      <c r="F53" s="5">
        <v>734.2</v>
      </c>
      <c r="G53" s="2">
        <f t="shared" si="3"/>
        <v>54.5</v>
      </c>
      <c r="H53" s="6">
        <v>19.4</v>
      </c>
    </row>
    <row r="54" spans="1:8" ht="12.75">
      <c r="A54" s="44" t="s">
        <v>20</v>
      </c>
      <c r="B54" s="62" t="s">
        <v>21</v>
      </c>
      <c r="C54" s="2">
        <v>4500</v>
      </c>
      <c r="D54" s="2">
        <v>1708.9</v>
      </c>
      <c r="E54" s="2">
        <f t="shared" si="2"/>
        <v>37.97555555555556</v>
      </c>
      <c r="F54" s="5">
        <v>2106.9</v>
      </c>
      <c r="G54" s="2">
        <f t="shared" si="3"/>
        <v>-398</v>
      </c>
      <c r="H54" s="6">
        <v>22.1</v>
      </c>
    </row>
    <row r="55" spans="1:8" ht="12.75">
      <c r="A55" s="44" t="s">
        <v>57</v>
      </c>
      <c r="B55" s="63" t="s">
        <v>58</v>
      </c>
      <c r="C55" s="2">
        <v>2200</v>
      </c>
      <c r="D55" s="2">
        <v>153.6</v>
      </c>
      <c r="E55" s="2">
        <f t="shared" si="2"/>
        <v>6.981818181818182</v>
      </c>
      <c r="F55" s="5">
        <v>0</v>
      </c>
      <c r="G55" s="2">
        <f t="shared" si="3"/>
        <v>153.6</v>
      </c>
      <c r="H55" s="6">
        <v>0</v>
      </c>
    </row>
    <row r="56" spans="1:8" ht="12.75">
      <c r="A56" s="44" t="s">
        <v>22</v>
      </c>
      <c r="B56" s="62" t="s">
        <v>23</v>
      </c>
      <c r="C56" s="2">
        <v>393.5</v>
      </c>
      <c r="D56" s="2">
        <v>21</v>
      </c>
      <c r="E56" s="2">
        <f t="shared" si="2"/>
        <v>5.336721728081321</v>
      </c>
      <c r="F56" s="5">
        <v>80.8</v>
      </c>
      <c r="G56" s="2">
        <f t="shared" si="3"/>
        <v>-59.8</v>
      </c>
      <c r="H56" s="6">
        <v>21.7</v>
      </c>
    </row>
    <row r="57" spans="1:8" ht="12.75">
      <c r="A57" s="41" t="s">
        <v>24</v>
      </c>
      <c r="B57" s="61" t="s">
        <v>25</v>
      </c>
      <c r="C57" s="42">
        <f>C58</f>
        <v>3100</v>
      </c>
      <c r="D57" s="42">
        <f>D58</f>
        <v>0</v>
      </c>
      <c r="E57" s="42">
        <f t="shared" si="2"/>
        <v>0</v>
      </c>
      <c r="F57" s="43">
        <f>F58</f>
        <v>34.6</v>
      </c>
      <c r="G57" s="42">
        <f t="shared" si="3"/>
        <v>-34.6</v>
      </c>
      <c r="H57" s="18">
        <v>2.1</v>
      </c>
    </row>
    <row r="58" spans="1:8" ht="12.75">
      <c r="A58" s="44" t="s">
        <v>26</v>
      </c>
      <c r="B58" s="62" t="s">
        <v>27</v>
      </c>
      <c r="C58" s="2">
        <v>3100</v>
      </c>
      <c r="D58" s="2">
        <v>0</v>
      </c>
      <c r="E58" s="2">
        <f t="shared" si="2"/>
        <v>0</v>
      </c>
      <c r="F58" s="5">
        <v>34.6</v>
      </c>
      <c r="G58" s="2">
        <f t="shared" si="3"/>
        <v>-34.6</v>
      </c>
      <c r="H58" s="6">
        <v>2.1</v>
      </c>
    </row>
    <row r="59" spans="1:8" s="70" customFormat="1" ht="12.75">
      <c r="A59" s="41" t="s">
        <v>121</v>
      </c>
      <c r="B59" s="69" t="s">
        <v>122</v>
      </c>
      <c r="C59" s="42">
        <f>C60</f>
        <v>260</v>
      </c>
      <c r="D59" s="42">
        <f>D60</f>
        <v>0</v>
      </c>
      <c r="E59" s="42">
        <f>E60</f>
        <v>0</v>
      </c>
      <c r="F59" s="42">
        <f>F60</f>
        <v>0</v>
      </c>
      <c r="G59" s="42">
        <f>G60</f>
        <v>0</v>
      </c>
      <c r="H59" s="18">
        <v>0</v>
      </c>
    </row>
    <row r="60" spans="1:8" ht="25.5">
      <c r="A60" s="44" t="s">
        <v>124</v>
      </c>
      <c r="B60" s="68" t="s">
        <v>123</v>
      </c>
      <c r="C60" s="2">
        <v>260</v>
      </c>
      <c r="D60" s="2">
        <v>0</v>
      </c>
      <c r="E60" s="2">
        <f t="shared" si="2"/>
        <v>0</v>
      </c>
      <c r="F60" s="45">
        <v>0</v>
      </c>
      <c r="G60" s="2">
        <v>0</v>
      </c>
      <c r="H60" s="6">
        <v>0</v>
      </c>
    </row>
    <row r="61" spans="1:8" ht="12.75">
      <c r="A61" s="41" t="s">
        <v>28</v>
      </c>
      <c r="B61" s="61" t="s">
        <v>29</v>
      </c>
      <c r="C61" s="42">
        <f>C62+C63+C65+C66+C64</f>
        <v>345457.6</v>
      </c>
      <c r="D61" s="42">
        <f>D62+D63+D65+D66+D64</f>
        <v>84948.8</v>
      </c>
      <c r="E61" s="42">
        <f t="shared" si="2"/>
        <v>24.590224675908132</v>
      </c>
      <c r="F61" s="43">
        <f>F62+F63+F65+F66+F64</f>
        <v>75611.9</v>
      </c>
      <c r="G61" s="42">
        <f t="shared" si="3"/>
        <v>9336.900000000009</v>
      </c>
      <c r="H61" s="18">
        <v>25.9</v>
      </c>
    </row>
    <row r="62" spans="1:8" ht="12.75">
      <c r="A62" s="44" t="s">
        <v>30</v>
      </c>
      <c r="B62" s="62" t="s">
        <v>31</v>
      </c>
      <c r="C62" s="2">
        <v>64103.5</v>
      </c>
      <c r="D62" s="2">
        <v>15886.2</v>
      </c>
      <c r="E62" s="2">
        <f t="shared" si="2"/>
        <v>24.782110181191356</v>
      </c>
      <c r="F62" s="5">
        <v>13768.4</v>
      </c>
      <c r="G62" s="2">
        <f t="shared" si="3"/>
        <v>2117.800000000001</v>
      </c>
      <c r="H62" s="6">
        <v>22</v>
      </c>
    </row>
    <row r="63" spans="1:8" ht="12.75">
      <c r="A63" s="44" t="s">
        <v>32</v>
      </c>
      <c r="B63" s="62" t="s">
        <v>33</v>
      </c>
      <c r="C63" s="2">
        <v>264628.5</v>
      </c>
      <c r="D63" s="2">
        <v>65986.8</v>
      </c>
      <c r="E63" s="2">
        <f t="shared" si="2"/>
        <v>24.935636184311214</v>
      </c>
      <c r="F63" s="45">
        <v>58866.7</v>
      </c>
      <c r="G63" s="2">
        <f t="shared" si="3"/>
        <v>7120.100000000006</v>
      </c>
      <c r="H63" s="6">
        <v>28.1</v>
      </c>
    </row>
    <row r="64" spans="1:8" ht="25.5">
      <c r="A64" s="44" t="s">
        <v>93</v>
      </c>
      <c r="B64" s="62" t="s">
        <v>94</v>
      </c>
      <c r="C64" s="2">
        <v>114.5</v>
      </c>
      <c r="D64" s="2">
        <v>64.1</v>
      </c>
      <c r="E64" s="2">
        <f t="shared" si="2"/>
        <v>55.982532751091696</v>
      </c>
      <c r="F64" s="5">
        <v>53.5</v>
      </c>
      <c r="G64" s="2">
        <f t="shared" si="3"/>
        <v>10.599999999999994</v>
      </c>
      <c r="H64" s="6">
        <v>36.6</v>
      </c>
    </row>
    <row r="65" spans="1:8" ht="12.75">
      <c r="A65" s="44" t="s">
        <v>34</v>
      </c>
      <c r="B65" s="62" t="s">
        <v>35</v>
      </c>
      <c r="C65" s="2">
        <v>1007.6</v>
      </c>
      <c r="D65" s="2">
        <v>61.4</v>
      </c>
      <c r="E65" s="2">
        <f t="shared" si="2"/>
        <v>6.093687971417229</v>
      </c>
      <c r="F65" s="5">
        <v>28.5</v>
      </c>
      <c r="G65" s="2">
        <f t="shared" si="3"/>
        <v>32.9</v>
      </c>
      <c r="H65" s="6">
        <v>0.5</v>
      </c>
    </row>
    <row r="66" spans="1:8" ht="12.75">
      <c r="A66" s="44" t="s">
        <v>36</v>
      </c>
      <c r="B66" s="63" t="s">
        <v>37</v>
      </c>
      <c r="C66" s="2">
        <v>15603.5</v>
      </c>
      <c r="D66" s="2">
        <v>2950.3</v>
      </c>
      <c r="E66" s="2">
        <f t="shared" si="2"/>
        <v>18.907937321754737</v>
      </c>
      <c r="F66" s="5">
        <v>2894.8</v>
      </c>
      <c r="G66" s="2">
        <f t="shared" si="3"/>
        <v>55.5</v>
      </c>
      <c r="H66" s="6">
        <v>20.6</v>
      </c>
    </row>
    <row r="67" spans="1:8" ht="12.75">
      <c r="A67" s="41" t="s">
        <v>95</v>
      </c>
      <c r="B67" s="61" t="s">
        <v>38</v>
      </c>
      <c r="C67" s="42">
        <f>C68+C69</f>
        <v>37716.200000000004</v>
      </c>
      <c r="D67" s="42">
        <f>D68+D69</f>
        <v>10821.8</v>
      </c>
      <c r="E67" s="42">
        <f t="shared" si="2"/>
        <v>28.69271029425021</v>
      </c>
      <c r="F67" s="43">
        <f>F68+F69</f>
        <v>10944.4</v>
      </c>
      <c r="G67" s="42">
        <f t="shared" si="3"/>
        <v>-122.60000000000036</v>
      </c>
      <c r="H67" s="18">
        <v>28.5</v>
      </c>
    </row>
    <row r="68" spans="1:8" ht="12.75">
      <c r="A68" s="44" t="s">
        <v>39</v>
      </c>
      <c r="B68" s="62" t="s">
        <v>40</v>
      </c>
      <c r="C68" s="2">
        <v>36374.8</v>
      </c>
      <c r="D68" s="2">
        <v>10548.9</v>
      </c>
      <c r="E68" s="2">
        <f t="shared" si="2"/>
        <v>29.00057182444989</v>
      </c>
      <c r="F68" s="5">
        <v>10750</v>
      </c>
      <c r="G68" s="2">
        <f t="shared" si="3"/>
        <v>-201.10000000000036</v>
      </c>
      <c r="H68" s="6">
        <v>28.9</v>
      </c>
    </row>
    <row r="69" spans="1:8" ht="25.5">
      <c r="A69" s="44" t="s">
        <v>96</v>
      </c>
      <c r="B69" s="63" t="s">
        <v>42</v>
      </c>
      <c r="C69" s="2">
        <v>1341.4</v>
      </c>
      <c r="D69" s="2">
        <v>272.9</v>
      </c>
      <c r="E69" s="2">
        <f t="shared" si="2"/>
        <v>20.34441628149694</v>
      </c>
      <c r="F69" s="45">
        <v>194.4</v>
      </c>
      <c r="G69" s="2">
        <f t="shared" si="3"/>
        <v>78.49999999999997</v>
      </c>
      <c r="H69" s="6">
        <v>15.8</v>
      </c>
    </row>
    <row r="70" spans="1:8" ht="12.75">
      <c r="A70" s="41" t="s">
        <v>43</v>
      </c>
      <c r="B70" s="61" t="s">
        <v>44</v>
      </c>
      <c r="C70" s="42">
        <f>C71+C72+C73+C74</f>
        <v>25245.199999999997</v>
      </c>
      <c r="D70" s="42">
        <f>D71+D72+D73+D74</f>
        <v>3981.3</v>
      </c>
      <c r="E70" s="42">
        <f t="shared" si="2"/>
        <v>15.770522713228655</v>
      </c>
      <c r="F70" s="43">
        <f>F71+F72+F73+F74</f>
        <v>3802.4</v>
      </c>
      <c r="G70" s="42">
        <f t="shared" si="3"/>
        <v>178.9000000000001</v>
      </c>
      <c r="H70" s="18">
        <v>13.6</v>
      </c>
    </row>
    <row r="71" spans="1:8" ht="12.75">
      <c r="A71" s="44" t="s">
        <v>45</v>
      </c>
      <c r="B71" s="62">
        <v>1001</v>
      </c>
      <c r="C71" s="2">
        <v>1898.4</v>
      </c>
      <c r="D71" s="2">
        <v>446</v>
      </c>
      <c r="E71" s="2">
        <f t="shared" si="2"/>
        <v>23.493468183733672</v>
      </c>
      <c r="F71" s="5">
        <v>375.6</v>
      </c>
      <c r="G71" s="2">
        <f t="shared" si="3"/>
        <v>70.39999999999998</v>
      </c>
      <c r="H71" s="6">
        <v>20.9</v>
      </c>
    </row>
    <row r="72" spans="1:8" ht="12.75">
      <c r="A72" s="44" t="s">
        <v>46</v>
      </c>
      <c r="B72" s="62" t="s">
        <v>47</v>
      </c>
      <c r="C72" s="2">
        <v>8198.3</v>
      </c>
      <c r="D72" s="2">
        <v>999.2</v>
      </c>
      <c r="E72" s="2">
        <f t="shared" si="2"/>
        <v>12.187892611882953</v>
      </c>
      <c r="F72" s="45">
        <v>860.3</v>
      </c>
      <c r="G72" s="2">
        <f t="shared" si="3"/>
        <v>138.9000000000001</v>
      </c>
      <c r="H72" s="6">
        <v>9</v>
      </c>
    </row>
    <row r="73" spans="1:8" ht="12.75">
      <c r="A73" s="44" t="s">
        <v>48</v>
      </c>
      <c r="B73" s="62" t="s">
        <v>49</v>
      </c>
      <c r="C73" s="2">
        <v>14873.4</v>
      </c>
      <c r="D73" s="2">
        <v>2467.3</v>
      </c>
      <c r="E73" s="2">
        <f t="shared" si="2"/>
        <v>16.588675084378828</v>
      </c>
      <c r="F73" s="5">
        <v>2566.5</v>
      </c>
      <c r="G73" s="2">
        <f t="shared" si="3"/>
        <v>-99.19999999999982</v>
      </c>
      <c r="H73" s="6">
        <v>15.8</v>
      </c>
    </row>
    <row r="74" spans="1:8" ht="12.75">
      <c r="A74" s="44" t="s">
        <v>50</v>
      </c>
      <c r="B74" s="62">
        <v>1006</v>
      </c>
      <c r="C74" s="2">
        <v>275.1</v>
      </c>
      <c r="D74" s="2">
        <v>68.8</v>
      </c>
      <c r="E74" s="2">
        <f t="shared" si="2"/>
        <v>25.009087604507446</v>
      </c>
      <c r="F74" s="5">
        <v>0</v>
      </c>
      <c r="G74" s="2">
        <f t="shared" si="3"/>
        <v>68.8</v>
      </c>
      <c r="H74" s="6">
        <v>0</v>
      </c>
    </row>
    <row r="75" spans="1:8" ht="12.75">
      <c r="A75" s="41" t="s">
        <v>97</v>
      </c>
      <c r="B75" s="64" t="s">
        <v>51</v>
      </c>
      <c r="C75" s="42">
        <f>C76</f>
        <v>9491</v>
      </c>
      <c r="D75" s="42">
        <f>D76</f>
        <v>2450.8</v>
      </c>
      <c r="E75" s="42">
        <f t="shared" si="2"/>
        <v>25.822358023390585</v>
      </c>
      <c r="F75" s="43">
        <f>F76</f>
        <v>2309</v>
      </c>
      <c r="G75" s="42">
        <f t="shared" si="3"/>
        <v>141.80000000000018</v>
      </c>
      <c r="H75" s="18">
        <v>24.4</v>
      </c>
    </row>
    <row r="76" spans="1:8" ht="12.75">
      <c r="A76" s="44" t="s">
        <v>98</v>
      </c>
      <c r="B76" s="63" t="s">
        <v>52</v>
      </c>
      <c r="C76" s="2">
        <v>9491</v>
      </c>
      <c r="D76" s="2">
        <v>2450.8</v>
      </c>
      <c r="E76" s="2">
        <f t="shared" si="2"/>
        <v>25.822358023390585</v>
      </c>
      <c r="F76" s="5">
        <v>2309</v>
      </c>
      <c r="G76" s="2">
        <f t="shared" si="3"/>
        <v>141.80000000000018</v>
      </c>
      <c r="H76" s="6">
        <v>24.4</v>
      </c>
    </row>
    <row r="77" spans="1:8" ht="12.75">
      <c r="A77" s="41" t="s">
        <v>99</v>
      </c>
      <c r="B77" s="64" t="s">
        <v>100</v>
      </c>
      <c r="C77" s="42">
        <f>C78</f>
        <v>736.3</v>
      </c>
      <c r="D77" s="42">
        <f>D78</f>
        <v>57.1</v>
      </c>
      <c r="E77" s="42">
        <f t="shared" si="2"/>
        <v>7.7549911720766005</v>
      </c>
      <c r="F77" s="43">
        <f>F78</f>
        <v>324.5</v>
      </c>
      <c r="G77" s="42">
        <f t="shared" si="3"/>
        <v>-267.4</v>
      </c>
      <c r="H77" s="18">
        <v>26.2</v>
      </c>
    </row>
    <row r="78" spans="1:8" ht="12.75">
      <c r="A78" s="44" t="s">
        <v>41</v>
      </c>
      <c r="B78" s="63" t="s">
        <v>101</v>
      </c>
      <c r="C78" s="2">
        <v>736.3</v>
      </c>
      <c r="D78" s="2">
        <v>57.1</v>
      </c>
      <c r="E78" s="2">
        <f t="shared" si="2"/>
        <v>7.7549911720766005</v>
      </c>
      <c r="F78" s="5">
        <v>324.5</v>
      </c>
      <c r="G78" s="2">
        <f t="shared" si="3"/>
        <v>-267.4</v>
      </c>
      <c r="H78" s="6">
        <v>26.2</v>
      </c>
    </row>
    <row r="79" spans="1:8" ht="25.5">
      <c r="A79" s="41" t="s">
        <v>56</v>
      </c>
      <c r="B79" s="64" t="s">
        <v>102</v>
      </c>
      <c r="C79" s="42">
        <f>C80</f>
        <v>3500</v>
      </c>
      <c r="D79" s="42">
        <f>D80</f>
        <v>715.7</v>
      </c>
      <c r="E79" s="42">
        <f t="shared" si="2"/>
        <v>20.44857142857143</v>
      </c>
      <c r="F79" s="43">
        <f>F80</f>
        <v>304</v>
      </c>
      <c r="G79" s="42">
        <f t="shared" si="3"/>
        <v>411.70000000000005</v>
      </c>
      <c r="H79" s="18">
        <v>30.4</v>
      </c>
    </row>
    <row r="80" spans="1:8" ht="25.5">
      <c r="A80" s="44" t="s">
        <v>103</v>
      </c>
      <c r="B80" s="63" t="s">
        <v>104</v>
      </c>
      <c r="C80" s="2">
        <v>3500</v>
      </c>
      <c r="D80" s="2">
        <v>715.7</v>
      </c>
      <c r="E80" s="2">
        <f t="shared" si="2"/>
        <v>20.44857142857143</v>
      </c>
      <c r="F80" s="45">
        <v>304</v>
      </c>
      <c r="G80" s="2">
        <f t="shared" si="3"/>
        <v>411.70000000000005</v>
      </c>
      <c r="H80" s="6">
        <v>30.4</v>
      </c>
    </row>
    <row r="81" spans="1:8" ht="38.25">
      <c r="A81" s="41" t="s">
        <v>105</v>
      </c>
      <c r="B81" s="64" t="s">
        <v>106</v>
      </c>
      <c r="C81" s="42">
        <f>C82</f>
        <v>30107.9</v>
      </c>
      <c r="D81" s="42">
        <f>D82</f>
        <v>7527.7</v>
      </c>
      <c r="E81" s="42">
        <f t="shared" si="2"/>
        <v>25.002408005872212</v>
      </c>
      <c r="F81" s="43">
        <f>F82</f>
        <v>7631.2</v>
      </c>
      <c r="G81" s="42">
        <f t="shared" si="3"/>
        <v>-103.5</v>
      </c>
      <c r="H81" s="18">
        <v>24.8</v>
      </c>
    </row>
    <row r="82" spans="1:8" ht="38.25">
      <c r="A82" s="44" t="s">
        <v>107</v>
      </c>
      <c r="B82" s="63" t="s">
        <v>108</v>
      </c>
      <c r="C82" s="2">
        <v>30107.9</v>
      </c>
      <c r="D82" s="2">
        <v>7527.7</v>
      </c>
      <c r="E82" s="2">
        <f t="shared" si="2"/>
        <v>25.002408005872212</v>
      </c>
      <c r="F82" s="45">
        <v>7631.2</v>
      </c>
      <c r="G82" s="2">
        <f t="shared" si="3"/>
        <v>-103.5</v>
      </c>
      <c r="H82" s="6">
        <v>25</v>
      </c>
    </row>
    <row r="83" spans="1:8" ht="12.75">
      <c r="A83" s="41" t="s">
        <v>53</v>
      </c>
      <c r="B83" s="61" t="s">
        <v>54</v>
      </c>
      <c r="C83" s="42">
        <f>C44+C50+C52+C57+C61+C67+C70+C75+C77+C79+C81+C59</f>
        <v>514102.8</v>
      </c>
      <c r="D83" s="42">
        <f>D44+D50+D52+D57+D61+D67+D70+D75+D77+D79+D81+D59</f>
        <v>122514.80000000002</v>
      </c>
      <c r="E83" s="42">
        <f t="shared" si="2"/>
        <v>23.83079804272609</v>
      </c>
      <c r="F83" s="42">
        <f>F44+F50+F52+F57+F61+F67+F70+F75+F77+F79+F81</f>
        <v>112297.09999999998</v>
      </c>
      <c r="G83" s="42">
        <f t="shared" si="3"/>
        <v>10217.70000000004</v>
      </c>
      <c r="H83" s="18">
        <v>24.2</v>
      </c>
    </row>
    <row r="84" spans="1:8" ht="25.5">
      <c r="A84" s="44" t="s">
        <v>109</v>
      </c>
      <c r="B84" s="62" t="s">
        <v>110</v>
      </c>
      <c r="C84" s="2">
        <f>C42-C83</f>
        <v>-21007.600000000035</v>
      </c>
      <c r="D84" s="2">
        <f>D42-D83</f>
        <v>-10675.800000000003</v>
      </c>
      <c r="E84" s="2"/>
      <c r="F84" s="2">
        <f>F42-F83</f>
        <v>-28980.49999999997</v>
      </c>
      <c r="G84" s="2"/>
      <c r="H84" s="6"/>
    </row>
    <row r="85" spans="1:7" ht="12.75">
      <c r="A85" s="46"/>
      <c r="B85" s="65"/>
      <c r="C85" s="47"/>
      <c r="D85" s="47"/>
      <c r="E85" s="48"/>
      <c r="F85" s="49"/>
      <c r="G85" s="50"/>
    </row>
    <row r="86" spans="1:8" ht="26.25" customHeight="1">
      <c r="A86" s="46"/>
      <c r="B86" s="65"/>
      <c r="C86" s="72"/>
      <c r="D86" s="72"/>
      <c r="E86" s="72"/>
      <c r="F86" s="72"/>
      <c r="G86" s="72"/>
      <c r="H86" s="72"/>
    </row>
    <row r="87" spans="1:7" ht="12.75">
      <c r="A87" s="51"/>
      <c r="B87" s="66"/>
      <c r="C87" s="51"/>
      <c r="D87" s="51"/>
      <c r="E87" s="51"/>
      <c r="F87" s="51"/>
      <c r="G87" s="51"/>
    </row>
  </sheetData>
  <sheetProtection/>
  <mergeCells count="2">
    <mergeCell ref="A1:H1"/>
    <mergeCell ref="C86:H8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2013-04-23T11:45:35Z</cp:lastPrinted>
  <dcterms:created xsi:type="dcterms:W3CDTF">2009-04-28T07:05:16Z</dcterms:created>
  <dcterms:modified xsi:type="dcterms:W3CDTF">2013-04-23T11:45:37Z</dcterms:modified>
  <cp:category/>
  <cp:version/>
  <cp:contentType/>
  <cp:contentStatus/>
</cp:coreProperties>
</file>